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/>
</workbook>
</file>

<file path=xl/sharedStrings.xml><?xml version="1.0" encoding="utf-8"?>
<sst xmlns="http://schemas.openxmlformats.org/spreadsheetml/2006/main" count="32" uniqueCount="32">
  <si>
    <t>N conductores</t>
  </si>
  <si>
    <t>Tiempo min</t>
  </si>
  <si>
    <t>Asignación</t>
  </si>
  <si>
    <t>Tramo AB</t>
  </si>
  <si>
    <t>Tramo BD</t>
  </si>
  <si>
    <t>Tramo AC</t>
  </si>
  <si>
    <t>Tramo CD</t>
  </si>
  <si>
    <t>Tramo BC</t>
  </si>
  <si>
    <t>Tiempos conductores</t>
  </si>
  <si>
    <t>¿Beneficia al conductor cambiar a otra ruta?</t>
  </si>
  <si>
    <t>N ABD</t>
  </si>
  <si>
    <t>N ACD</t>
  </si>
  <si>
    <t>N ABCD</t>
  </si>
  <si>
    <t>N AB</t>
  </si>
  <si>
    <t>C AB</t>
  </si>
  <si>
    <t>N BD</t>
  </si>
  <si>
    <t>C BD</t>
  </si>
  <si>
    <t>N AC</t>
  </si>
  <si>
    <t>C AC</t>
  </si>
  <si>
    <t>N CD</t>
  </si>
  <si>
    <t>C CD</t>
  </si>
  <si>
    <t>N BC</t>
  </si>
  <si>
    <t>C BC</t>
  </si>
  <si>
    <t>T ABD</t>
  </si>
  <si>
    <t>T ACD</t>
  </si>
  <si>
    <t>T ABCD</t>
  </si>
  <si>
    <t>T Agreg</t>
  </si>
  <si>
    <t>D ABD</t>
  </si>
  <si>
    <t>D ACD</t>
  </si>
  <si>
    <t>D ABCD</t>
  </si>
  <si>
    <t>Nash</t>
  </si>
  <si>
    <t>Opt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</si>
</sst>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SheetLayoutView="1" workbookViewId="0" topLeftCell="A1">
      <selection activeCell="A1" sqref="A1"/>
    </sheetView>
  </sheetViews>
  <sheetFormatPr defaultColWidth="11.421875" defaultRowHeight="12.75"/>
  <cols>
    <col min="1" max="1" width="14.28125" style="1" customWidth="1"/>
    <col min="2" max="2" width="7.8515625" style="1" customWidth="1"/>
    <col min="3" max="3" width="9.00390625" style="1" customWidth="1"/>
    <col min="4" max="4" width="6.00390625" style="1" customWidth="1"/>
    <col min="5" max="5" width="8.57421875" style="1" customWidth="1"/>
    <col min="6" max="13" width="6.00390625" style="1" customWidth="1"/>
    <col min="14" max="15" width="6.57421875" style="1" customWidth="1"/>
    <col min="16" max="16" width="9.28125" style="1" customWidth="1"/>
    <col min="17" max="17" width="8.421875" style="1" customWidth="1"/>
    <col min="18" max="18" width="14.00390625" style="1" customWidth="1"/>
    <col min="19" max="19" width="12.8515625" style="1" customWidth="1"/>
    <col min="20" max="20" width="12.57421875" style="1" customWidth="1"/>
    <col min="21" max="21" width="13.28125" style="1" customWidth="1"/>
    <col min="22" max="22" width="13.140625" style="1" customWidth="1"/>
    <col min="23" max="256" width="11.8515625" style="1" customWidth="1"/>
  </cols>
  <sheetData>
    <row r="1" spans="1:2" ht="12.75">
      <c r="A1" s="8" t="s">
        <v>0</v>
      </c>
      <c r="B1" s="1">
        <v>4</v>
      </c>
    </row>
    <row r="2" spans="1:6" ht="12.75">
      <c r="A2" s="8" t="s">
        <v>1</v>
      </c>
      <c r="B2" s="1">
        <f>MIN(Q5:Q100)</f>
        <v>52</v>
      </c>
      <c r="E2" s="10"/>
      <c r="F2" s="10"/>
    </row>
    <row r="3" spans="1:20" ht="12.75">
      <c r="A3" s="15" t="s">
        <v>2</v>
      </c>
      <c r="B3" s="6"/>
      <c r="C3" s="6"/>
      <c r="D3" s="13" t="s">
        <v>3</v>
      </c>
      <c r="E3" s="16"/>
      <c r="F3" s="13" t="s">
        <v>4</v>
      </c>
      <c r="G3" s="16"/>
      <c r="H3" s="13" t="s">
        <v>5</v>
      </c>
      <c r="I3" s="16"/>
      <c r="J3" s="13" t="s">
        <v>6</v>
      </c>
      <c r="K3" s="16"/>
      <c r="L3" s="13" t="s">
        <v>7</v>
      </c>
      <c r="M3" s="16"/>
      <c r="N3" s="13" t="s">
        <v>8</v>
      </c>
      <c r="O3" s="16"/>
      <c r="P3" s="9"/>
      <c r="R3" s="13" t="s">
        <v>9</v>
      </c>
      <c r="S3" s="16"/>
      <c r="T3" s="9"/>
    </row>
    <row r="4" spans="1:22" ht="12.75">
      <c r="A4" s="2" t="s">
        <v>10</v>
      </c>
      <c r="B4" s="7" t="s">
        <v>11</v>
      </c>
      <c r="C4" s="7" t="s">
        <v>12</v>
      </c>
      <c r="D4" s="2" t="s">
        <v>13</v>
      </c>
      <c r="E4" s="7" t="s">
        <v>14</v>
      </c>
      <c r="F4" s="2" t="s">
        <v>15</v>
      </c>
      <c r="G4" s="7" t="s">
        <v>16</v>
      </c>
      <c r="H4" s="2" t="s">
        <v>17</v>
      </c>
      <c r="I4" s="7" t="s">
        <v>18</v>
      </c>
      <c r="J4" s="2" t="s">
        <v>19</v>
      </c>
      <c r="K4" s="7" t="s">
        <v>20</v>
      </c>
      <c r="L4" s="2" t="s">
        <v>21</v>
      </c>
      <c r="M4" s="7" t="s">
        <v>22</v>
      </c>
      <c r="N4" s="2" t="s">
        <v>23</v>
      </c>
      <c r="O4" s="7" t="s">
        <v>24</v>
      </c>
      <c r="P4" s="7" t="s">
        <v>25</v>
      </c>
      <c r="Q4" s="2" t="s">
        <v>26</v>
      </c>
      <c r="R4" s="2" t="s">
        <v>27</v>
      </c>
      <c r="S4" s="7" t="s">
        <v>28</v>
      </c>
      <c r="T4" s="7" t="s">
        <v>29</v>
      </c>
      <c r="U4" s="2" t="s">
        <v>30</v>
      </c>
      <c r="V4" s="14" t="s">
        <v>31</v>
      </c>
    </row>
    <row r="5" spans="1:22" ht="12.75">
      <c r="A5" s="5">
        <f>IF(NOT(ISNUMBER(A4)),$B$1,IF(C4=$B$1,9999,IF(A4+C4=$B$1,A4-1,A4)))</f>
        <v>4</v>
      </c>
      <c r="B5" s="1">
        <f>IF(A5=$B$1,0,IF(A5=9999,9999,IF(NOT(A5=A4),$B$1-A5,B4-1)))</f>
        <v>0</v>
      </c>
      <c r="C5" s="1">
        <f>IF(A5=$B$1,0,IF(B5=9999,9999,$B$1-A5-B5))</f>
        <v>0</v>
      </c>
      <c r="D5" s="5">
        <f>A5+C5</f>
        <v>4</v>
      </c>
      <c r="E5" s="1">
        <f>2*D5</f>
        <v>8</v>
      </c>
      <c r="F5" s="5">
        <f>A5</f>
        <v>4</v>
      </c>
      <c r="G5" s="1">
        <f>7+F5</f>
        <v>11</v>
      </c>
      <c r="H5" s="5">
        <f>B5</f>
        <v>0</v>
      </c>
      <c r="I5" s="1">
        <f>7+H5</f>
        <v>7</v>
      </c>
      <c r="J5" s="5">
        <f>B5+C5</f>
        <v>0</v>
      </c>
      <c r="K5" s="1">
        <f>2*J5</f>
        <v>0</v>
      </c>
      <c r="L5" s="5">
        <f>C5</f>
        <v>0</v>
      </c>
      <c r="M5" s="1">
        <f>L5</f>
        <v>0</v>
      </c>
      <c r="N5" s="5">
        <f>IF(A5&gt;0,1,0)*(E5+G5)</f>
        <v>19</v>
      </c>
      <c r="O5" s="1">
        <f>IF(B5&gt;0,1,0)*(I5+K5)</f>
        <v>0</v>
      </c>
      <c r="P5" s="1">
        <f>IF(C5&gt;0,1,0)*(E5+M5+K5)</f>
        <v>0</v>
      </c>
      <c r="Q5" s="5">
        <f>A5*N5+B5*O5+C5*P5</f>
        <v>76</v>
      </c>
      <c r="R5" s="5" t="b">
        <f>IF(A5&gt;0,OR(N5&gt;VLOOKUP(H5+1,H$5:I$100,2,0)+VLOOKUP(J5+1,J$5:K$100,2,0),N5&gt;E5+VLOOKUP(L5+1,L$5:M$100,2,0)+VLOOKUP(J5+1,J$5:K$100,2,0)))</f>
        <v>1</v>
      </c>
      <c r="S5" s="1" t="b">
        <f>IF(B5&gt;0,OR(O5&gt;VLOOKUP(D5+1,D$5:E$100,2,0)+VLOOKUP(F5+1,F$5:G$100,2,0),O5&gt;VLOOKUP(D5+1,D$5:E$100,2,0)+VLOOKUP(L5+1,L$5:M$100,2,0)+K5))</f>
        <v>0</v>
      </c>
      <c r="T5" s="1" t="b">
        <f>IF(C5&gt;0,OR(P5&gt;E5+VLOOKUP(F5+1,F$5:G$100,2,0),P5&gt;VLOOKUP(H5+1,H$5:I$100,2,0)+K5))</f>
        <v>0</v>
      </c>
      <c r="U5" s="5" t="b">
        <f>NOT(OR(R5,S5,T5))</f>
        <v>0</v>
      </c>
      <c r="V5" s="12" t="b">
        <f>IF(Q5=B$2,TRUE)</f>
        <v>0</v>
      </c>
    </row>
    <row r="6" spans="1:22" ht="12.75">
      <c r="A6" s="5">
        <f>IF(NOT(ISNUMBER(A5)),$B$1,IF(C5=$B$1,9999,IF(A5+C5=$B$1,A5-1,A5)))</f>
        <v>3</v>
      </c>
      <c r="B6" s="1">
        <f>IF(A6=$B$1,0,IF(A6=9999,9999,IF(NOT(A6=A5),$B$1-A6,B5-1)))</f>
        <v>1</v>
      </c>
      <c r="C6" s="1">
        <f>IF(A6=$B$1,0,IF(B6=9999,9999,$B$1-A6-B6))</f>
        <v>0</v>
      </c>
      <c r="D6" s="5">
        <f>A6+C6</f>
        <v>3</v>
      </c>
      <c r="E6" s="1">
        <f>2*D6</f>
        <v>6</v>
      </c>
      <c r="F6" s="5">
        <f>A6</f>
        <v>3</v>
      </c>
      <c r="G6" s="1">
        <f>7+F6</f>
        <v>10</v>
      </c>
      <c r="H6" s="5">
        <f>B6</f>
        <v>1</v>
      </c>
      <c r="I6" s="1">
        <f>7+H6</f>
        <v>8</v>
      </c>
      <c r="J6" s="5">
        <f>B6+C6</f>
        <v>1</v>
      </c>
      <c r="K6" s="1">
        <f>2*J6</f>
        <v>2</v>
      </c>
      <c r="L6" s="5">
        <f>C6</f>
        <v>0</v>
      </c>
      <c r="M6" s="1">
        <f>L6</f>
        <v>0</v>
      </c>
      <c r="N6" s="5">
        <f>IF(A6&gt;0,1,0)*(E6+G6)</f>
        <v>16</v>
      </c>
      <c r="O6" s="1">
        <f>IF(B6&gt;0,1,0)*(I6+K6)</f>
        <v>10</v>
      </c>
      <c r="P6" s="1">
        <f>IF(C6&gt;0,1,0)*(E6+M6+K6)</f>
        <v>0</v>
      </c>
      <c r="Q6" s="5">
        <f>A6*N6+B6*O6+C6*P6</f>
        <v>58</v>
      </c>
      <c r="R6" s="5" t="b">
        <f>IF(A6&gt;0,OR(N6&gt;VLOOKUP(H6+1,H$5:I$100,2,0)+VLOOKUP(J6+1,J$5:K$100,2,0),N6&gt;E6+VLOOKUP(L6+1,L$5:M$100,2,0)+VLOOKUP(J6+1,J$5:K$100,2,0)))</f>
        <v>1</v>
      </c>
      <c r="S6" s="1" t="b">
        <f>IF(B6&gt;0,OR(O6&gt;VLOOKUP(D6+1,D$5:E$100,2,0)+VLOOKUP(F6+1,F$5:G$100,2,0),O6&gt;VLOOKUP(D6+1,D$5:E$100,2,0)+VLOOKUP(L6+1,L$5:M$100,2,0)+K6))</f>
        <v>0</v>
      </c>
      <c r="T6" s="1" t="b">
        <f>IF(C6&gt;0,OR(P6&gt;E6+VLOOKUP(F6+1,F$5:G$100,2,0),P6&gt;VLOOKUP(H6+1,H$5:I$100,2,0)+K6))</f>
        <v>0</v>
      </c>
      <c r="U6" s="5" t="b">
        <f>NOT(OR(R6,S6,T6))</f>
        <v>0</v>
      </c>
      <c r="V6" s="12" t="b">
        <f>IF(Q6=B$2,TRUE)</f>
        <v>0</v>
      </c>
    </row>
    <row r="7" spans="1:22" ht="12.75">
      <c r="A7" s="5">
        <f>IF(NOT(ISNUMBER(A6)),$B$1,IF(C6=$B$1,9999,IF(A6+C6=$B$1,A6-1,A6)))</f>
        <v>3</v>
      </c>
      <c r="B7" s="1">
        <f>IF(A7=$B$1,0,IF(A7=9999,9999,IF(NOT(A7=A6),$B$1-A7,B6-1)))</f>
        <v>0</v>
      </c>
      <c r="C7" s="1">
        <f>IF(A7=$B$1,0,IF(B7=9999,9999,$B$1-A7-B7))</f>
        <v>1</v>
      </c>
      <c r="D7" s="5">
        <f>A7+C7</f>
        <v>4</v>
      </c>
      <c r="E7" s="1">
        <f>2*D7</f>
        <v>8</v>
      </c>
      <c r="F7" s="5">
        <f>A7</f>
        <v>3</v>
      </c>
      <c r="G7" s="1">
        <f>7+F7</f>
        <v>10</v>
      </c>
      <c r="H7" s="5">
        <f>B7</f>
        <v>0</v>
      </c>
      <c r="I7" s="1">
        <f>7+H7</f>
        <v>7</v>
      </c>
      <c r="J7" s="5">
        <f>B7+C7</f>
        <v>1</v>
      </c>
      <c r="K7" s="1">
        <f>2*J7</f>
        <v>2</v>
      </c>
      <c r="L7" s="5">
        <f>C7</f>
        <v>1</v>
      </c>
      <c r="M7" s="1">
        <f>L7</f>
        <v>1</v>
      </c>
      <c r="N7" s="5">
        <f>IF(A7&gt;0,1,0)*(E7+G7)</f>
        <v>18</v>
      </c>
      <c r="O7" s="1">
        <f>IF(B7&gt;0,1,0)*(I7+K7)</f>
        <v>0</v>
      </c>
      <c r="P7" s="1">
        <f>IF(C7&gt;0,1,0)*(E7+M7+K7)</f>
        <v>11</v>
      </c>
      <c r="Q7" s="5">
        <f>A7*N7+B7*O7+C7*P7</f>
        <v>65</v>
      </c>
      <c r="R7" s="5" t="b">
        <f>IF(A7&gt;0,OR(N7&gt;VLOOKUP(H7+1,H$5:I$100,2,0)+VLOOKUP(J7+1,J$5:K$100,2,0),N7&gt;E7+VLOOKUP(L7+1,L$5:M$100,2,0)+VLOOKUP(J7+1,J$5:K$100,2,0)))</f>
        <v>1</v>
      </c>
      <c r="S7" s="1" t="b">
        <f>IF(B7&gt;0,OR(O7&gt;VLOOKUP(D7+1,D$5:E$100,2,0)+VLOOKUP(F7+1,F$5:G$100,2,0),O7&gt;VLOOKUP(D7+1,D$5:E$100,2,0)+VLOOKUP(L7+1,L$5:M$100,2,0)+K7))</f>
        <v>0</v>
      </c>
      <c r="T7" s="1" t="b">
        <f>IF(C7&gt;0,OR(P7&gt;E7+VLOOKUP(F7+1,F$5:G$100,2,0),P7&gt;VLOOKUP(H7+1,H$5:I$100,2,0)+K7))</f>
        <v>1</v>
      </c>
      <c r="U7" s="5" t="b">
        <f>NOT(OR(R7,S7,T7))</f>
        <v>0</v>
      </c>
      <c r="V7" s="12" t="b">
        <f>IF(Q7=B$2,TRUE)</f>
        <v>0</v>
      </c>
    </row>
    <row r="8" spans="1:22" ht="12.75">
      <c r="A8" s="5">
        <f>IF(NOT(ISNUMBER(A7)),$B$1,IF(C7=$B$1,9999,IF(A7+C7=$B$1,A7-1,A7)))</f>
        <v>2</v>
      </c>
      <c r="B8" s="1">
        <f>IF(A8=$B$1,0,IF(A8=9999,9999,IF(NOT(A8=A7),$B$1-A8,B7-1)))</f>
        <v>2</v>
      </c>
      <c r="C8" s="1">
        <f>IF(A8=$B$1,0,IF(B8=9999,9999,$B$1-A8-B8))</f>
        <v>0</v>
      </c>
      <c r="D8" s="5">
        <f>A8+C8</f>
        <v>2</v>
      </c>
      <c r="E8" s="1">
        <f>2*D8</f>
        <v>4</v>
      </c>
      <c r="F8" s="5">
        <f>A8</f>
        <v>2</v>
      </c>
      <c r="G8" s="1">
        <f>7+F8</f>
        <v>9</v>
      </c>
      <c r="H8" s="5">
        <f>B8</f>
        <v>2</v>
      </c>
      <c r="I8" s="1">
        <f>7+H8</f>
        <v>9</v>
      </c>
      <c r="J8" s="5">
        <f>B8+C8</f>
        <v>2</v>
      </c>
      <c r="K8" s="1">
        <f>2*J8</f>
        <v>4</v>
      </c>
      <c r="L8" s="5">
        <f>C8</f>
        <v>0</v>
      </c>
      <c r="M8" s="1">
        <f>L8</f>
        <v>0</v>
      </c>
      <c r="N8" s="5">
        <f>IF(A8&gt;0,1,0)*(E8+G8)</f>
        <v>13</v>
      </c>
      <c r="O8" s="1">
        <f>IF(B8&gt;0,1,0)*(I8+K8)</f>
        <v>13</v>
      </c>
      <c r="P8" s="1">
        <f>IF(C8&gt;0,1,0)*(E8+M8+K8)</f>
        <v>0</v>
      </c>
      <c r="Q8" s="5">
        <f>A8*N8+B8*O8+C8*P8</f>
        <v>52</v>
      </c>
      <c r="R8" s="5" t="b">
        <f>IF(A8&gt;0,OR(N8&gt;VLOOKUP(H8+1,H$5:I$100,2,0)+VLOOKUP(J8+1,J$5:K$100,2,0),N8&gt;E8+VLOOKUP(L8+1,L$5:M$100,2,0)+VLOOKUP(J8+1,J$5:K$100,2,0)))</f>
        <v>1</v>
      </c>
      <c r="S8" s="1" t="b">
        <f>IF(B8&gt;0,OR(O8&gt;VLOOKUP(D8+1,D$5:E$100,2,0)+VLOOKUP(F8+1,F$5:G$100,2,0),O8&gt;VLOOKUP(D8+1,D$5:E$100,2,0)+VLOOKUP(L8+1,L$5:M$100,2,0)+K8))</f>
        <v>1</v>
      </c>
      <c r="T8" s="1" t="b">
        <f>IF(C8&gt;0,OR(P8&gt;E8+VLOOKUP(F8+1,F$5:G$100,2,0),P8&gt;VLOOKUP(H8+1,H$5:I$100,2,0)+K8))</f>
        <v>0</v>
      </c>
      <c r="U8" s="5" t="b">
        <f>NOT(OR(R8,S8,T8))</f>
        <v>0</v>
      </c>
      <c r="V8" s="12" t="b">
        <f>IF(Q8=B$2,TRUE)</f>
        <v>1</v>
      </c>
    </row>
    <row r="9" spans="1:22" ht="12.75">
      <c r="A9" s="5">
        <f>IF(NOT(ISNUMBER(A8)),$B$1,IF(C8=$B$1,9999,IF(A8+C8=$B$1,A8-1,A8)))</f>
        <v>2</v>
      </c>
      <c r="B9" s="1">
        <f>IF(A9=$B$1,0,IF(A9=9999,9999,IF(NOT(A9=A8),$B$1-A9,B8-1)))</f>
        <v>1</v>
      </c>
      <c r="C9" s="1">
        <f>IF(A9=$B$1,0,IF(B9=9999,9999,$B$1-A9-B9))</f>
        <v>1</v>
      </c>
      <c r="D9" s="5">
        <f>A9+C9</f>
        <v>3</v>
      </c>
      <c r="E9" s="1">
        <f>2*D9</f>
        <v>6</v>
      </c>
      <c r="F9" s="5">
        <f>A9</f>
        <v>2</v>
      </c>
      <c r="G9" s="1">
        <f>7+F9</f>
        <v>9</v>
      </c>
      <c r="H9" s="5">
        <f>B9</f>
        <v>1</v>
      </c>
      <c r="I9" s="1">
        <f>7+H9</f>
        <v>8</v>
      </c>
      <c r="J9" s="5">
        <f>B9+C9</f>
        <v>2</v>
      </c>
      <c r="K9" s="1">
        <f>2*J9</f>
        <v>4</v>
      </c>
      <c r="L9" s="5">
        <f>C9</f>
        <v>1</v>
      </c>
      <c r="M9" s="1">
        <f>L9</f>
        <v>1</v>
      </c>
      <c r="N9" s="5">
        <f>IF(A9&gt;0,1,0)*(E9+G9)</f>
        <v>15</v>
      </c>
      <c r="O9" s="1">
        <f>IF(B9&gt;0,1,0)*(I9+K9)</f>
        <v>12</v>
      </c>
      <c r="P9" s="1">
        <f>IF(C9&gt;0,1,0)*(E9+M9+K9)</f>
        <v>11</v>
      </c>
      <c r="Q9" s="5">
        <f>A9*N9+B9*O9+C9*P9</f>
        <v>53</v>
      </c>
      <c r="R9" s="5" t="b">
        <f>IF(A9&gt;0,OR(N9&gt;VLOOKUP(H9+1,H$5:I$100,2,0)+VLOOKUP(J9+1,J$5:K$100,2,0),N9&gt;E9+VLOOKUP(L9+1,L$5:M$100,2,0)+VLOOKUP(J9+1,J$5:K$100,2,0)))</f>
        <v>1</v>
      </c>
      <c r="S9" s="1" t="b">
        <f>IF(B9&gt;0,OR(O9&gt;VLOOKUP(D9+1,D$5:E$100,2,0)+VLOOKUP(F9+1,F$5:G$100,2,0),O9&gt;VLOOKUP(D9+1,D$5:E$100,2,0)+VLOOKUP(L9+1,L$5:M$100,2,0)+K9))</f>
        <v>0</v>
      </c>
      <c r="T9" s="1" t="b">
        <f>IF(C9&gt;0,OR(P9&gt;E9+VLOOKUP(F9+1,F$5:G$100,2,0),P9&gt;VLOOKUP(H9+1,H$5:I$100,2,0)+K9))</f>
        <v>0</v>
      </c>
      <c r="U9" s="5" t="b">
        <f>NOT(OR(R9,S9,T9))</f>
        <v>0</v>
      </c>
      <c r="V9" s="12" t="b">
        <f>IF(Q9=B$2,TRUE)</f>
        <v>0</v>
      </c>
    </row>
    <row r="10" spans="1:22" ht="12.75">
      <c r="A10" s="5">
        <f>IF(NOT(ISNUMBER(A9)),$B$1,IF(C9=$B$1,9999,IF(A9+C9=$B$1,A9-1,A9)))</f>
        <v>2</v>
      </c>
      <c r="B10" s="1">
        <f>IF(A10=$B$1,0,IF(A10=9999,9999,IF(NOT(A10=A9),$B$1-A10,B9-1)))</f>
        <v>0</v>
      </c>
      <c r="C10" s="1">
        <f>IF(A10=$B$1,0,IF(B10=9999,9999,$B$1-A10-B10))</f>
        <v>2</v>
      </c>
      <c r="D10" s="5">
        <f>A10+C10</f>
        <v>4</v>
      </c>
      <c r="E10" s="1">
        <f>2*D10</f>
        <v>8</v>
      </c>
      <c r="F10" s="5">
        <f>A10</f>
        <v>2</v>
      </c>
      <c r="G10" s="1">
        <f>7+F10</f>
        <v>9</v>
      </c>
      <c r="H10" s="5">
        <f>B10</f>
        <v>0</v>
      </c>
      <c r="I10" s="1">
        <f>7+H10</f>
        <v>7</v>
      </c>
      <c r="J10" s="5">
        <f>B10+C10</f>
        <v>2</v>
      </c>
      <c r="K10" s="1">
        <f>2*J10</f>
        <v>4</v>
      </c>
      <c r="L10" s="5">
        <f>C10</f>
        <v>2</v>
      </c>
      <c r="M10" s="1">
        <f>L10</f>
        <v>2</v>
      </c>
      <c r="N10" s="5">
        <f>IF(A10&gt;0,1,0)*(E10+G10)</f>
        <v>17</v>
      </c>
      <c r="O10" s="1">
        <f>IF(B10&gt;0,1,0)*(I10+K10)</f>
        <v>0</v>
      </c>
      <c r="P10" s="1">
        <f>IF(C10&gt;0,1,0)*(E10+M10+K10)</f>
        <v>14</v>
      </c>
      <c r="Q10" s="5">
        <f>A10*N10+B10*O10+C10*P10</f>
        <v>62</v>
      </c>
      <c r="R10" s="5" t="b">
        <f>IF(A10&gt;0,OR(N10&gt;VLOOKUP(H10+1,H$5:I$100,2,0)+VLOOKUP(J10+1,J$5:K$100,2,0),N10&gt;E10+VLOOKUP(L10+1,L$5:M$100,2,0)+VLOOKUP(J10+1,J$5:K$100,2,0)))</f>
        <v>1</v>
      </c>
      <c r="S10" s="1" t="b">
        <f>IF(B10&gt;0,OR(O10&gt;VLOOKUP(D10+1,D$5:E$100,2,0)+VLOOKUP(F10+1,F$5:G$100,2,0),O10&gt;VLOOKUP(D10+1,D$5:E$100,2,0)+VLOOKUP(L10+1,L$5:M$100,2,0)+K10))</f>
        <v>0</v>
      </c>
      <c r="T10" s="1" t="b">
        <f>IF(C10&gt;0,OR(P10&gt;E10+VLOOKUP(F10+1,F$5:G$100,2,0),P10&gt;VLOOKUP(H10+1,H$5:I$100,2,0)+K10))</f>
        <v>1</v>
      </c>
      <c r="U10" s="5" t="b">
        <f>NOT(OR(R10,S10,T10))</f>
        <v>0</v>
      </c>
      <c r="V10" s="12" t="b">
        <f>IF(Q10=B$2,TRUE)</f>
        <v>0</v>
      </c>
    </row>
    <row r="11" spans="1:22" ht="12.75">
      <c r="A11" s="5">
        <f>IF(NOT(ISNUMBER(A10)),$B$1,IF(C10=$B$1,9999,IF(A10+C10=$B$1,A10-1,A10)))</f>
        <v>1</v>
      </c>
      <c r="B11" s="1">
        <f>IF(A11=$B$1,0,IF(A11=9999,9999,IF(NOT(A11=A10),$B$1-A11,B10-1)))</f>
        <v>3</v>
      </c>
      <c r="C11" s="1">
        <f>IF(A11=$B$1,0,IF(B11=9999,9999,$B$1-A11-B11))</f>
        <v>0</v>
      </c>
      <c r="D11" s="5">
        <f>A11+C11</f>
        <v>1</v>
      </c>
      <c r="E11" s="1">
        <f>2*D11</f>
        <v>2</v>
      </c>
      <c r="F11" s="5">
        <f>A11</f>
        <v>1</v>
      </c>
      <c r="G11" s="1">
        <f>7+F11</f>
        <v>8</v>
      </c>
      <c r="H11" s="5">
        <f>B11</f>
        <v>3</v>
      </c>
      <c r="I11" s="1">
        <f>7+H11</f>
        <v>10</v>
      </c>
      <c r="J11" s="5">
        <f>B11+C11</f>
        <v>3</v>
      </c>
      <c r="K11" s="1">
        <f>2*J11</f>
        <v>6</v>
      </c>
      <c r="L11" s="5">
        <f>C11</f>
        <v>0</v>
      </c>
      <c r="M11" s="1">
        <f>L11</f>
        <v>0</v>
      </c>
      <c r="N11" s="5">
        <f>IF(A11&gt;0,1,0)*(E11+G11)</f>
        <v>10</v>
      </c>
      <c r="O11" s="1">
        <f>IF(B11&gt;0,1,0)*(I11+K11)</f>
        <v>16</v>
      </c>
      <c r="P11" s="1">
        <f>IF(C11&gt;0,1,0)*(E11+M11+K11)</f>
        <v>0</v>
      </c>
      <c r="Q11" s="5">
        <f>A11*N11+B11*O11+C11*P11</f>
        <v>58</v>
      </c>
      <c r="R11" s="5" t="b">
        <f>IF(A11&gt;0,OR(N11&gt;VLOOKUP(H11+1,H$5:I$100,2,0)+VLOOKUP(J11+1,J$5:K$100,2,0),N11&gt;E11+VLOOKUP(L11+1,L$5:M$100,2,0)+VLOOKUP(J11+1,J$5:K$100,2,0)))</f>
        <v>0</v>
      </c>
      <c r="S11" s="1" t="b">
        <f>IF(B11&gt;0,OR(O11&gt;VLOOKUP(D11+1,D$5:E$100,2,0)+VLOOKUP(F11+1,F$5:G$100,2,0),O11&gt;VLOOKUP(D11+1,D$5:E$100,2,0)+VLOOKUP(L11+1,L$5:M$100,2,0)+K11))</f>
        <v>1</v>
      </c>
      <c r="T11" s="1" t="b">
        <f>IF(C11&gt;0,OR(P11&gt;E11+VLOOKUP(F11+1,F$5:G$100,2,0),P11&gt;VLOOKUP(H11+1,H$5:I$100,2,0)+K11))</f>
        <v>0</v>
      </c>
      <c r="U11" s="5" t="b">
        <f>NOT(OR(R11,S11,T11))</f>
        <v>0</v>
      </c>
      <c r="V11" s="12" t="b">
        <f>IF(Q11=B$2,TRUE)</f>
        <v>0</v>
      </c>
    </row>
    <row r="12" spans="1:22" ht="12.75">
      <c r="A12" s="5">
        <f>IF(NOT(ISNUMBER(A11)),$B$1,IF(C11=$B$1,9999,IF(A11+C11=$B$1,A11-1,A11)))</f>
        <v>1</v>
      </c>
      <c r="B12" s="1">
        <f>IF(A12=$B$1,0,IF(A12=9999,9999,IF(NOT(A12=A11),$B$1-A12,B11-1)))</f>
        <v>2</v>
      </c>
      <c r="C12" s="1">
        <f>IF(A12=$B$1,0,IF(B12=9999,9999,$B$1-A12-B12))</f>
        <v>1</v>
      </c>
      <c r="D12" s="5">
        <f>A12+C12</f>
        <v>2</v>
      </c>
      <c r="E12" s="1">
        <f>2*D12</f>
        <v>4</v>
      </c>
      <c r="F12" s="5">
        <f>A12</f>
        <v>1</v>
      </c>
      <c r="G12" s="1">
        <f>7+F12</f>
        <v>8</v>
      </c>
      <c r="H12" s="5">
        <f>B12</f>
        <v>2</v>
      </c>
      <c r="I12" s="1">
        <f>7+H12</f>
        <v>9</v>
      </c>
      <c r="J12" s="5">
        <f>B12+C12</f>
        <v>3</v>
      </c>
      <c r="K12" s="1">
        <f>2*J12</f>
        <v>6</v>
      </c>
      <c r="L12" s="5">
        <f>C12</f>
        <v>1</v>
      </c>
      <c r="M12" s="1">
        <f>L12</f>
        <v>1</v>
      </c>
      <c r="N12" s="5">
        <f>IF(A12&gt;0,1,0)*(E12+G12)</f>
        <v>12</v>
      </c>
      <c r="O12" s="1">
        <f>IF(B12&gt;0,1,0)*(I12+K12)</f>
        <v>15</v>
      </c>
      <c r="P12" s="1">
        <f>IF(C12&gt;0,1,0)*(E12+M12+K12)</f>
        <v>11</v>
      </c>
      <c r="Q12" s="5">
        <f>A12*N12+B12*O12+C12*P12</f>
        <v>53</v>
      </c>
      <c r="R12" s="5" t="b">
        <f>IF(A12&gt;0,OR(N12&gt;VLOOKUP(H12+1,H$5:I$100,2,0)+VLOOKUP(J12+1,J$5:K$100,2,0),N12&gt;E12+VLOOKUP(L12+1,L$5:M$100,2,0)+VLOOKUP(J12+1,J$5:K$100,2,0)))</f>
        <v>0</v>
      </c>
      <c r="S12" s="1" t="b">
        <f>IF(B12&gt;0,OR(O12&gt;VLOOKUP(D12+1,D$5:E$100,2,0)+VLOOKUP(F12+1,F$5:G$100,2,0),O12&gt;VLOOKUP(D12+1,D$5:E$100,2,0)+VLOOKUP(L12+1,L$5:M$100,2,0)+K12))</f>
        <v>1</v>
      </c>
      <c r="T12" s="1" t="b">
        <f>IF(C12&gt;0,OR(P12&gt;E12+VLOOKUP(F12+1,F$5:G$100,2,0),P12&gt;VLOOKUP(H12+1,H$5:I$100,2,0)+K12))</f>
        <v>0</v>
      </c>
      <c r="U12" s="5" t="b">
        <f>NOT(OR(R12,S12,T12))</f>
        <v>0</v>
      </c>
      <c r="V12" s="12" t="b">
        <f>IF(Q12=B$2,TRUE)</f>
        <v>0</v>
      </c>
    </row>
    <row r="13" spans="1:22" ht="12.75">
      <c r="A13" s="5">
        <f>IF(NOT(ISNUMBER(A12)),$B$1,IF(C12=$B$1,9999,IF(A12+C12=$B$1,A12-1,A12)))</f>
        <v>1</v>
      </c>
      <c r="B13" s="1">
        <f>IF(A13=$B$1,0,IF(A13=9999,9999,IF(NOT(A13=A12),$B$1-A13,B12-1)))</f>
        <v>1</v>
      </c>
      <c r="C13" s="1">
        <f>IF(A13=$B$1,0,IF(B13=9999,9999,$B$1-A13-B13))</f>
        <v>2</v>
      </c>
      <c r="D13" s="5">
        <f>A13+C13</f>
        <v>3</v>
      </c>
      <c r="E13" s="1">
        <f>2*D13</f>
        <v>6</v>
      </c>
      <c r="F13" s="5">
        <f>A13</f>
        <v>1</v>
      </c>
      <c r="G13" s="1">
        <f>7+F13</f>
        <v>8</v>
      </c>
      <c r="H13" s="5">
        <f>B13</f>
        <v>1</v>
      </c>
      <c r="I13" s="1">
        <f>7+H13</f>
        <v>8</v>
      </c>
      <c r="J13" s="5">
        <f>B13+C13</f>
        <v>3</v>
      </c>
      <c r="K13" s="1">
        <f>2*J13</f>
        <v>6</v>
      </c>
      <c r="L13" s="5">
        <f>C13</f>
        <v>2</v>
      </c>
      <c r="M13" s="1">
        <f>L13</f>
        <v>2</v>
      </c>
      <c r="N13" s="5">
        <f>IF(A13&gt;0,1,0)*(E13+G13)</f>
        <v>14</v>
      </c>
      <c r="O13" s="1">
        <f>IF(B13&gt;0,1,0)*(I13+K13)</f>
        <v>14</v>
      </c>
      <c r="P13" s="1">
        <f>IF(C13&gt;0,1,0)*(E13+M13+K13)</f>
        <v>14</v>
      </c>
      <c r="Q13" s="5">
        <f>A13*N13+B13*O13+C13*P13</f>
        <v>56</v>
      </c>
      <c r="R13" s="5" t="b">
        <f>IF(A13&gt;0,OR(N13&gt;VLOOKUP(H13+1,H$5:I$100,2,0)+VLOOKUP(J13+1,J$5:K$100,2,0),N13&gt;E13+VLOOKUP(L13+1,L$5:M$100,2,0)+VLOOKUP(J13+1,J$5:K$100,2,0)))</f>
        <v>0</v>
      </c>
      <c r="S13" s="1" t="b">
        <f>IF(B13&gt;0,OR(O13&gt;VLOOKUP(D13+1,D$5:E$100,2,0)+VLOOKUP(F13+1,F$5:G$100,2,0),O13&gt;VLOOKUP(D13+1,D$5:E$100,2,0)+VLOOKUP(L13+1,L$5:M$100,2,0)+K13))</f>
        <v>0</v>
      </c>
      <c r="T13" s="1" t="b">
        <f>IF(C13&gt;0,OR(P13&gt;E13+VLOOKUP(F13+1,F$5:G$100,2,0),P13&gt;VLOOKUP(H13+1,H$5:I$100,2,0)+K13))</f>
        <v>0</v>
      </c>
      <c r="U13" s="5" t="b">
        <f>NOT(OR(R13,S13,T13))</f>
        <v>1</v>
      </c>
      <c r="V13" s="12" t="b">
        <f>IF(Q13=B$2,TRUE)</f>
        <v>0</v>
      </c>
    </row>
    <row r="14" spans="1:22" ht="12.75">
      <c r="A14" s="5">
        <f>IF(NOT(ISNUMBER(A13)),$B$1,IF(C13=$B$1,9999,IF(A13+C13=$B$1,A13-1,A13)))</f>
        <v>1</v>
      </c>
      <c r="B14" s="1">
        <f>IF(A14=$B$1,0,IF(A14=9999,9999,IF(NOT(A14=A13),$B$1-A14,B13-1)))</f>
        <v>0</v>
      </c>
      <c r="C14" s="1">
        <f>IF(A14=$B$1,0,IF(B14=9999,9999,$B$1-A14-B14))</f>
        <v>3</v>
      </c>
      <c r="D14" s="5">
        <f>A14+C14</f>
        <v>4</v>
      </c>
      <c r="E14" s="1">
        <f>2*D14</f>
        <v>8</v>
      </c>
      <c r="F14" s="5">
        <f>A14</f>
        <v>1</v>
      </c>
      <c r="G14" s="1">
        <f>7+F14</f>
        <v>8</v>
      </c>
      <c r="H14" s="5">
        <f>B14</f>
        <v>0</v>
      </c>
      <c r="I14" s="1">
        <f>7+H14</f>
        <v>7</v>
      </c>
      <c r="J14" s="5">
        <f>B14+C14</f>
        <v>3</v>
      </c>
      <c r="K14" s="1">
        <f>2*J14</f>
        <v>6</v>
      </c>
      <c r="L14" s="5">
        <f>C14</f>
        <v>3</v>
      </c>
      <c r="M14" s="1">
        <f>L14</f>
        <v>3</v>
      </c>
      <c r="N14" s="5">
        <f>IF(A14&gt;0,1,0)*(E14+G14)</f>
        <v>16</v>
      </c>
      <c r="O14" s="1">
        <f>IF(B14&gt;0,1,0)*(I14+K14)</f>
        <v>0</v>
      </c>
      <c r="P14" s="1">
        <f>IF(C14&gt;0,1,0)*(E14+M14+K14)</f>
        <v>17</v>
      </c>
      <c r="Q14" s="5">
        <f>A14*N14+B14*O14+C14*P14</f>
        <v>67</v>
      </c>
      <c r="R14" s="5" t="b">
        <f>IF(A14&gt;0,OR(N14&gt;VLOOKUP(H14+1,H$5:I$100,2,0)+VLOOKUP(J14+1,J$5:K$100,2,0),N14&gt;E14+VLOOKUP(L14+1,L$5:M$100,2,0)+VLOOKUP(J14+1,J$5:K$100,2,0)))</f>
        <v>0</v>
      </c>
      <c r="S14" s="1" t="b">
        <f>IF(B14&gt;0,OR(O14&gt;VLOOKUP(D14+1,D$5:E$100,2,0)+VLOOKUP(F14+1,F$5:G$100,2,0),O14&gt;VLOOKUP(D14+1,D$5:E$100,2,0)+VLOOKUP(L14+1,L$5:M$100,2,0)+K14))</f>
        <v>0</v>
      </c>
      <c r="T14" s="1" t="b">
        <f>IF(C14&gt;0,OR(P14&gt;E14+VLOOKUP(F14+1,F$5:G$100,2,0),P14&gt;VLOOKUP(H14+1,H$5:I$100,2,0)+K14))</f>
        <v>1</v>
      </c>
      <c r="U14" s="5" t="b">
        <f>NOT(OR(R14,S14,T14))</f>
        <v>0</v>
      </c>
      <c r="V14" s="12" t="b">
        <f>IF(Q14=B$2,TRUE)</f>
        <v>0</v>
      </c>
    </row>
    <row r="15" spans="1:22" ht="12.75">
      <c r="A15" s="5">
        <f>IF(NOT(ISNUMBER(A14)),$B$1,IF(C14=$B$1,9999,IF(A14+C14=$B$1,A14-1,A14)))</f>
        <v>0</v>
      </c>
      <c r="B15" s="1">
        <f>IF(A15=$B$1,0,IF(A15=9999,9999,IF(NOT(A15=A14),$B$1-A15,B14-1)))</f>
        <v>4</v>
      </c>
      <c r="C15" s="1">
        <f>IF(A15=$B$1,0,IF(B15=9999,9999,$B$1-A15-B15))</f>
        <v>0</v>
      </c>
      <c r="D15" s="5">
        <f>A15+C15</f>
        <v>0</v>
      </c>
      <c r="E15" s="1">
        <f>2*D15</f>
        <v>0</v>
      </c>
      <c r="F15" s="5">
        <f>A15</f>
        <v>0</v>
      </c>
      <c r="G15" s="1">
        <f>7+F15</f>
        <v>7</v>
      </c>
      <c r="H15" s="5">
        <f>B15</f>
        <v>4</v>
      </c>
      <c r="I15" s="1">
        <f>7+H15</f>
        <v>11</v>
      </c>
      <c r="J15" s="5">
        <f>B15+C15</f>
        <v>4</v>
      </c>
      <c r="K15" s="1">
        <f>2*J15</f>
        <v>8</v>
      </c>
      <c r="L15" s="5">
        <f>C15</f>
        <v>0</v>
      </c>
      <c r="M15" s="1">
        <f>L15</f>
        <v>0</v>
      </c>
      <c r="N15" s="5">
        <f>IF(A15&gt;0,1,0)*(E15+G15)</f>
        <v>0</v>
      </c>
      <c r="O15" s="1">
        <f>IF(B15&gt;0,1,0)*(I15+K15)</f>
        <v>19</v>
      </c>
      <c r="P15" s="1">
        <f>IF(C15&gt;0,1,0)*(E15+M15+K15)</f>
        <v>0</v>
      </c>
      <c r="Q15" s="5">
        <f>A15*N15+B15*O15+C15*P15</f>
        <v>76</v>
      </c>
      <c r="R15" s="5" t="b">
        <f>IF(A15&gt;0,OR(N15&gt;VLOOKUP(H15+1,H$5:I$100,2,0)+VLOOKUP(J15+1,J$5:K$100,2,0),N15&gt;E15+VLOOKUP(L15+1,L$5:M$100,2,0)+VLOOKUP(J15+1,J$5:K$100,2,0)))</f>
        <v>0</v>
      </c>
      <c r="S15" s="1" t="b">
        <f>IF(B15&gt;0,OR(O15&gt;VLOOKUP(D15+1,D$5:E$100,2,0)+VLOOKUP(F15+1,F$5:G$100,2,0),O15&gt;VLOOKUP(D15+1,D$5:E$100,2,0)+VLOOKUP(L15+1,L$5:M$100,2,0)+K15))</f>
        <v>1</v>
      </c>
      <c r="T15" s="1" t="b">
        <f>IF(C15&gt;0,OR(P15&gt;E15+VLOOKUP(F15+1,F$5:G$100,2,0),P15&gt;VLOOKUP(H15+1,H$5:I$100,2,0)+K15))</f>
        <v>0</v>
      </c>
      <c r="U15" s="5" t="b">
        <f>NOT(OR(R15,S15,T15))</f>
        <v>0</v>
      </c>
      <c r="V15" s="12" t="b">
        <f>IF(Q15=B$2,TRUE)</f>
        <v>0</v>
      </c>
    </row>
    <row r="16" spans="1:22" ht="12.75">
      <c r="A16" s="5">
        <f>IF(NOT(ISNUMBER(A15)),$B$1,IF(C15=$B$1,9999,IF(A15+C15=$B$1,A15-1,A15)))</f>
        <v>0</v>
      </c>
      <c r="B16" s="1">
        <f>IF(A16=$B$1,0,IF(A16=9999,9999,IF(NOT(A16=A15),$B$1-A16,B15-1)))</f>
        <v>3</v>
      </c>
      <c r="C16" s="1">
        <f>IF(A16=$B$1,0,IF(B16=9999,9999,$B$1-A16-B16))</f>
        <v>1</v>
      </c>
      <c r="D16" s="5">
        <f>A16+C16</f>
        <v>1</v>
      </c>
      <c r="E16" s="1">
        <f>2*D16</f>
        <v>2</v>
      </c>
      <c r="F16" s="5">
        <f>A16</f>
        <v>0</v>
      </c>
      <c r="G16" s="1">
        <f>7+F16</f>
        <v>7</v>
      </c>
      <c r="H16" s="5">
        <f>B16</f>
        <v>3</v>
      </c>
      <c r="I16" s="1">
        <f>7+H16</f>
        <v>10</v>
      </c>
      <c r="J16" s="5">
        <f>B16+C16</f>
        <v>4</v>
      </c>
      <c r="K16" s="1">
        <f>2*J16</f>
        <v>8</v>
      </c>
      <c r="L16" s="5">
        <f>C16</f>
        <v>1</v>
      </c>
      <c r="M16" s="1">
        <f>L16</f>
        <v>1</v>
      </c>
      <c r="N16" s="5">
        <f>IF(A16&gt;0,1,0)*(E16+G16)</f>
        <v>0</v>
      </c>
      <c r="O16" s="1">
        <f>IF(B16&gt;0,1,0)*(I16+K16)</f>
        <v>18</v>
      </c>
      <c r="P16" s="1">
        <f>IF(C16&gt;0,1,0)*(E16+M16+K16)</f>
        <v>11</v>
      </c>
      <c r="Q16" s="5">
        <f>A16*N16+B16*O16+C16*P16</f>
        <v>65</v>
      </c>
      <c r="R16" s="5" t="b">
        <f>IF(A16&gt;0,OR(N16&gt;VLOOKUP(H16+1,H$5:I$100,2,0)+VLOOKUP(J16+1,J$5:K$100,2,0),N16&gt;E16+VLOOKUP(L16+1,L$5:M$100,2,0)+VLOOKUP(J16+1,J$5:K$100,2,0)))</f>
        <v>0</v>
      </c>
      <c r="S16" s="1" t="b">
        <f>IF(B16&gt;0,OR(O16&gt;VLOOKUP(D16+1,D$5:E$100,2,0)+VLOOKUP(F16+1,F$5:G$100,2,0),O16&gt;VLOOKUP(D16+1,D$5:E$100,2,0)+VLOOKUP(L16+1,L$5:M$100,2,0)+K16))</f>
        <v>1</v>
      </c>
      <c r="T16" s="1" t="b">
        <f>IF(C16&gt;0,OR(P16&gt;E16+VLOOKUP(F16+1,F$5:G$100,2,0),P16&gt;VLOOKUP(H16+1,H$5:I$100,2,0)+K16))</f>
        <v>1</v>
      </c>
      <c r="U16" s="5" t="b">
        <f>NOT(OR(R16,S16,T16))</f>
        <v>0</v>
      </c>
      <c r="V16" s="12" t="b">
        <f>IF(Q16=B$2,TRUE)</f>
        <v>0</v>
      </c>
    </row>
    <row r="17" spans="1:22" ht="12.75">
      <c r="A17" s="5">
        <f>IF(NOT(ISNUMBER(A16)),$B$1,IF(C16=$B$1,9999,IF(A16+C16=$B$1,A16-1,A16)))</f>
        <v>0</v>
      </c>
      <c r="B17" s="1">
        <f>IF(A17=$B$1,0,IF(A17=9999,9999,IF(NOT(A17=A16),$B$1-A17,B16-1)))</f>
        <v>2</v>
      </c>
      <c r="C17" s="1">
        <f>IF(A17=$B$1,0,IF(B17=9999,9999,$B$1-A17-B17))</f>
        <v>2</v>
      </c>
      <c r="D17" s="5">
        <f>A17+C17</f>
        <v>2</v>
      </c>
      <c r="E17" s="1">
        <f>2*D17</f>
        <v>4</v>
      </c>
      <c r="F17" s="5">
        <f>A17</f>
        <v>0</v>
      </c>
      <c r="G17" s="1">
        <f>7+F17</f>
        <v>7</v>
      </c>
      <c r="H17" s="5">
        <f>B17</f>
        <v>2</v>
      </c>
      <c r="I17" s="1">
        <f>7+H17</f>
        <v>9</v>
      </c>
      <c r="J17" s="5">
        <f>B17+C17</f>
        <v>4</v>
      </c>
      <c r="K17" s="1">
        <f>2*J17</f>
        <v>8</v>
      </c>
      <c r="L17" s="5">
        <f>C17</f>
        <v>2</v>
      </c>
      <c r="M17" s="1">
        <f>L17</f>
        <v>2</v>
      </c>
      <c r="N17" s="5">
        <f>IF(A17&gt;0,1,0)*(E17+G17)</f>
        <v>0</v>
      </c>
      <c r="O17" s="1">
        <f>IF(B17&gt;0,1,0)*(I17+K17)</f>
        <v>17</v>
      </c>
      <c r="P17" s="1">
        <f>IF(C17&gt;0,1,0)*(E17+M17+K17)</f>
        <v>14</v>
      </c>
      <c r="Q17" s="5">
        <f>A17*N17+B17*O17+C17*P17</f>
        <v>62</v>
      </c>
      <c r="R17" s="5" t="b">
        <f>IF(A17&gt;0,OR(N17&gt;VLOOKUP(H17+1,H$5:I$100,2,0)+VLOOKUP(J17+1,J$5:K$100,2,0),N17&gt;E17+VLOOKUP(L17+1,L$5:M$100,2,0)+VLOOKUP(J17+1,J$5:K$100,2,0)))</f>
        <v>0</v>
      </c>
      <c r="S17" s="1" t="b">
        <f>IF(B17&gt;0,OR(O17&gt;VLOOKUP(D17+1,D$5:E$100,2,0)+VLOOKUP(F17+1,F$5:G$100,2,0),O17&gt;VLOOKUP(D17+1,D$5:E$100,2,0)+VLOOKUP(L17+1,L$5:M$100,2,0)+K17))</f>
        <v>1</v>
      </c>
      <c r="T17" s="1" t="b">
        <f>IF(C17&gt;0,OR(P17&gt;E17+VLOOKUP(F17+1,F$5:G$100,2,0),P17&gt;VLOOKUP(H17+1,H$5:I$100,2,0)+K17))</f>
        <v>1</v>
      </c>
      <c r="U17" s="5" t="b">
        <f>NOT(OR(R17,S17,T17))</f>
        <v>0</v>
      </c>
      <c r="V17" s="12" t="b">
        <f>IF(Q17=B$2,TRUE)</f>
        <v>0</v>
      </c>
    </row>
    <row r="18" spans="1:22" ht="12.75">
      <c r="A18" s="5">
        <f>IF(NOT(ISNUMBER(A17)),$B$1,IF(C17=$B$1,9999,IF(A17+C17=$B$1,A17-1,A17)))</f>
        <v>0</v>
      </c>
      <c r="B18" s="1">
        <f>IF(A18=$B$1,0,IF(A18=9999,9999,IF(NOT(A18=A17),$B$1-A18,B17-1)))</f>
        <v>1</v>
      </c>
      <c r="C18" s="1">
        <f>IF(A18=$B$1,0,IF(B18=9999,9999,$B$1-A18-B18))</f>
        <v>3</v>
      </c>
      <c r="D18" s="5">
        <f>A18+C18</f>
        <v>3</v>
      </c>
      <c r="E18" s="1">
        <f>2*D18</f>
        <v>6</v>
      </c>
      <c r="F18" s="5">
        <f>A18</f>
        <v>0</v>
      </c>
      <c r="G18" s="1">
        <f>7+F18</f>
        <v>7</v>
      </c>
      <c r="H18" s="5">
        <f>B18</f>
        <v>1</v>
      </c>
      <c r="I18" s="1">
        <f>7+H18</f>
        <v>8</v>
      </c>
      <c r="J18" s="5">
        <f>B18+C18</f>
        <v>4</v>
      </c>
      <c r="K18" s="1">
        <f>2*J18</f>
        <v>8</v>
      </c>
      <c r="L18" s="5">
        <f>C18</f>
        <v>3</v>
      </c>
      <c r="M18" s="1">
        <f>L18</f>
        <v>3</v>
      </c>
      <c r="N18" s="5">
        <f>IF(A18&gt;0,1,0)*(E18+G18)</f>
        <v>0</v>
      </c>
      <c r="O18" s="1">
        <f>IF(B18&gt;0,1,0)*(I18+K18)</f>
        <v>16</v>
      </c>
      <c r="P18" s="1">
        <f>IF(C18&gt;0,1,0)*(E18+M18+K18)</f>
        <v>17</v>
      </c>
      <c r="Q18" s="5">
        <f>A18*N18+B18*O18+C18*P18</f>
        <v>67</v>
      </c>
      <c r="R18" s="5" t="b">
        <f>IF(A18&gt;0,OR(N18&gt;VLOOKUP(H18+1,H$5:I$100,2,0)+VLOOKUP(J18+1,J$5:K$100,2,0),N18&gt;E18+VLOOKUP(L18+1,L$5:M$100,2,0)+VLOOKUP(J18+1,J$5:K$100,2,0)))</f>
        <v>0</v>
      </c>
      <c r="S18" s="1" t="b">
        <f>IF(B18&gt;0,OR(O18&gt;VLOOKUP(D18+1,D$5:E$100,2,0)+VLOOKUP(F18+1,F$5:G$100,2,0),O18&gt;VLOOKUP(D18+1,D$5:E$100,2,0)+VLOOKUP(L18+1,L$5:M$100,2,0)+K18))</f>
        <v>0</v>
      </c>
      <c r="T18" s="1" t="b">
        <f>IF(C18&gt;0,OR(P18&gt;E18+VLOOKUP(F18+1,F$5:G$100,2,0),P18&gt;VLOOKUP(H18+1,H$5:I$100,2,0)+K18))</f>
        <v>1</v>
      </c>
      <c r="U18" s="5" t="b">
        <f>NOT(OR(R18,S18,T18))</f>
        <v>0</v>
      </c>
      <c r="V18" s="12" t="b">
        <f>IF(Q18=B$2,TRUE)</f>
        <v>0</v>
      </c>
    </row>
    <row r="19" spans="1:22" ht="12.75">
      <c r="A19" s="11">
        <f>IF(NOT(ISNUMBER(A18)),$B$1,IF(C18=$B$1,9999,IF(A18+C18=$B$1,A18-1,A18)))</f>
        <v>0</v>
      </c>
      <c r="B19" s="3">
        <f>IF(A19=$B$1,0,IF(A19=9999,9999,IF(NOT(A19=A18),$B$1-A19,B18-1)))</f>
        <v>0</v>
      </c>
      <c r="C19" s="3">
        <f>IF(A19=$B$1,0,IF(B19=9999,9999,$B$1-A19-B19))</f>
        <v>4</v>
      </c>
      <c r="D19" s="11">
        <f>A19+C19</f>
        <v>4</v>
      </c>
      <c r="E19" s="3">
        <f>2*D19</f>
        <v>8</v>
      </c>
      <c r="F19" s="11">
        <f>A19</f>
        <v>0</v>
      </c>
      <c r="G19" s="3">
        <f>7+F19</f>
        <v>7</v>
      </c>
      <c r="H19" s="11">
        <f>B19</f>
        <v>0</v>
      </c>
      <c r="I19" s="3">
        <f>7+H19</f>
        <v>7</v>
      </c>
      <c r="J19" s="11">
        <f>B19+C19</f>
        <v>4</v>
      </c>
      <c r="K19" s="3">
        <f>2*J19</f>
        <v>8</v>
      </c>
      <c r="L19" s="11">
        <f>C19</f>
        <v>4</v>
      </c>
      <c r="M19" s="3">
        <f>L19</f>
        <v>4</v>
      </c>
      <c r="N19" s="11">
        <f>IF(A19&gt;0,1,0)*(E19+G19)</f>
        <v>0</v>
      </c>
      <c r="O19" s="3">
        <f>IF(B19&gt;0,1,0)*(I19+K19)</f>
        <v>0</v>
      </c>
      <c r="P19" s="3">
        <f>IF(C19&gt;0,1,0)*(E19+M19+K19)</f>
        <v>20</v>
      </c>
      <c r="Q19" s="11">
        <f>A19*N19+B19*O19+C19*P19</f>
        <v>80</v>
      </c>
      <c r="R19" s="11" t="b">
        <f>IF(A19&gt;0,OR(N19&gt;VLOOKUP(H19+1,H$5:I$100,2,0)+VLOOKUP(J19+1,J$5:K$100,2,0),N19&gt;E19+VLOOKUP(L19+1,L$5:M$100,2,0)+VLOOKUP(J19+1,J$5:K$100,2,0)))</f>
        <v>0</v>
      </c>
      <c r="S19" s="3" t="b">
        <f>IF(B19&gt;0,OR(O19&gt;VLOOKUP(D19+1,D$5:E$100,2,0)+VLOOKUP(F19+1,F$5:G$100,2,0),O19&gt;VLOOKUP(D19+1,D$5:E$100,2,0)+VLOOKUP(L19+1,L$5:M$100,2,0)+K19))</f>
        <v>0</v>
      </c>
      <c r="T19" s="3" t="b">
        <f>IF(C19&gt;0,OR(P19&gt;E19+VLOOKUP(F19+1,F$5:G$100,2,0),P19&gt;VLOOKUP(H19+1,H$5:I$100,2,0)+K19))</f>
        <v>1</v>
      </c>
      <c r="U19" s="11" t="b">
        <f>NOT(OR(R19,S19,T19))</f>
        <v>0</v>
      </c>
      <c r="V19" s="4" t="b">
        <f>IF(Q19=B$2,TRUE)</f>
        <v>0</v>
      </c>
    </row>
  </sheetData>
  <sheetProtection/>
  <mergeCells count="8">
    <mergeCell ref="A3:C3"/>
    <mergeCell ref="D3:E3"/>
    <mergeCell ref="F3:G3"/>
    <mergeCell ref="H3:I3"/>
    <mergeCell ref="J3:K3"/>
    <mergeCell ref="L3:M3"/>
    <mergeCell ref="N3:P3"/>
    <mergeCell ref="R3:T3"/>
  </mergeCells>
  <printOptions/>
  <pageMargins left="0.7875" right="0.7875" top="1.0527777777777778" bottom="1.0527777777777778" header="0.7875" footer="0.7875"/>
  <pageSetup horizontalDpi="600" verticalDpi="600" orientation="landscape"/>
  <headerFooter alignWithMargins="0">
    <oddHeader>&amp;CTimes New Roman,Regular"2&amp;A</oddHeader>
    <oddFooter>&amp;CTimes New Roman,Regular"2Page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11.421875" defaultRowHeight="12.75"/>
  <cols>
    <col min="1" max="256" width="11.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/>
  <headerFooter alignWithMargins="0">
    <oddHeader>&amp;CTimes New Roman,Regular"2&amp;A</oddHeader>
    <oddFooter>&amp;CTimes New Roman,Regular"2Page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11.421875" defaultRowHeight="12.75"/>
  <cols>
    <col min="1" max="256" width="11.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/>
  <headerFooter alignWithMargins="0">
    <oddHeader>&amp;CTimes New Roman,Regular"2&amp;A</oddHeader>
    <oddFooter>&amp;CTimes New Roman,Regular"2Page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salones</cp:lastModifiedBy>
  <dcterms:created xsi:type="dcterms:W3CDTF">2006-10-27T19:33:05Z</dcterms:created>
  <dcterms:modified xsi:type="dcterms:W3CDTF">2015-11-12T17:22:59Z</dcterms:modified>
  <cp:category/>
  <cp:version/>
  <cp:contentType/>
  <cp:contentStatus/>
</cp:coreProperties>
</file>